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MDiv Audit Docs\Audit Docs for Website\"/>
    </mc:Choice>
  </mc:AlternateContent>
  <bookViews>
    <workbookView xWindow="0" yWindow="0" windowWidth="23040" windowHeight="9192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P36" i="1"/>
  <c r="M36" i="1"/>
  <c r="T31" i="1"/>
  <c r="P31" i="1"/>
  <c r="M31" i="1"/>
  <c r="T22" i="1"/>
  <c r="P22" i="1"/>
  <c r="M22" i="1"/>
  <c r="T17" i="1"/>
  <c r="P17" i="1"/>
  <c r="M17" i="1"/>
  <c r="M8" i="1"/>
  <c r="S3" i="1"/>
  <c r="P3" i="1"/>
  <c r="S2" i="1"/>
  <c r="P2" i="1"/>
  <c r="S1" i="1"/>
  <c r="P1" i="1"/>
  <c r="T39" i="1" l="1"/>
  <c r="B9" i="1" l="1"/>
  <c r="H34" i="1"/>
  <c r="H33" i="1"/>
  <c r="H32" i="1"/>
  <c r="H30" i="1"/>
  <c r="H29" i="1"/>
  <c r="H28" i="1"/>
  <c r="H27" i="1"/>
  <c r="H26" i="1"/>
  <c r="H25" i="1"/>
  <c r="H22" i="1"/>
  <c r="H21" i="1"/>
  <c r="H20" i="1"/>
  <c r="H18" i="1"/>
  <c r="H17" i="1"/>
  <c r="H13" i="1"/>
  <c r="H12" i="1"/>
  <c r="H11" i="1"/>
  <c r="H10" i="1"/>
  <c r="H9" i="1"/>
  <c r="H8" i="1"/>
  <c r="H7" i="1"/>
  <c r="B44" i="1"/>
  <c r="B43" i="1"/>
  <c r="B42" i="1"/>
  <c r="B41" i="1"/>
  <c r="B40" i="1"/>
  <c r="B37" i="1"/>
  <c r="B36" i="1"/>
  <c r="B35" i="1"/>
  <c r="B34" i="1"/>
  <c r="B33" i="1"/>
  <c r="B31" i="1"/>
  <c r="B30" i="1"/>
  <c r="B27" i="1"/>
  <c r="B26" i="1"/>
  <c r="B23" i="1"/>
  <c r="B22" i="1"/>
  <c r="B21" i="1"/>
  <c r="B18" i="1"/>
  <c r="B17" i="1"/>
  <c r="B14" i="1"/>
  <c r="B13" i="1"/>
  <c r="B8" i="1"/>
  <c r="B10" i="1"/>
  <c r="B7" i="1"/>
  <c r="H31" i="1" l="1"/>
  <c r="B32" i="1" l="1"/>
  <c r="H16" i="1" l="1"/>
  <c r="H19" i="1"/>
  <c r="J38" i="1" l="1"/>
  <c r="J37" i="1"/>
  <c r="J39" i="1" l="1"/>
  <c r="M39" i="1" l="1"/>
  <c r="P39" i="1"/>
  <c r="P41" i="1" l="1"/>
</calcChain>
</file>

<file path=xl/sharedStrings.xml><?xml version="1.0" encoding="utf-8"?>
<sst xmlns="http://schemas.openxmlformats.org/spreadsheetml/2006/main" count="133" uniqueCount="128">
  <si>
    <t>Scripture - 12 credits (CTS)</t>
  </si>
  <si>
    <t>Church History - 6 credits</t>
  </si>
  <si>
    <t>Theology and Ethics - 6 credits</t>
  </si>
  <si>
    <t xml:space="preserve">Ministry and Leadership - 27 credits total </t>
  </si>
  <si>
    <t>Religious Heritage - 24 credits total</t>
  </si>
  <si>
    <t>Anglican Liturgy and Music - 6 credits</t>
  </si>
  <si>
    <t>Credits</t>
  </si>
  <si>
    <t>Congregational Leadership and Development - 9 credits</t>
  </si>
  <si>
    <r>
      <rPr>
        <i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at least 1 of the following</t>
    </r>
  </si>
  <si>
    <t>Interpreting Hebrew Bible I (RH 301)</t>
  </si>
  <si>
    <t>Interpreting Hebrew Bible II (RH 302)</t>
  </si>
  <si>
    <t>Interpreting the Gospels (RH 321)</t>
  </si>
  <si>
    <t>Interpreting the Epistles (RH 325)</t>
  </si>
  <si>
    <t>Anglican/Episcopal History (HT 320)</t>
  </si>
  <si>
    <t>Art of Preaching (ML 332)</t>
  </si>
  <si>
    <t>L &amp; M: Theology and Practice (ML 302)</t>
  </si>
  <si>
    <t>Organizational Systems (ML 560)</t>
  </si>
  <si>
    <t>Reimagining Congregations in Mission (ML 561)</t>
  </si>
  <si>
    <t>Making Mission Possible in Tough Times (ML 575)</t>
  </si>
  <si>
    <t>Community Organizing for Missional Living (ML 577)</t>
  </si>
  <si>
    <t>Field Education - 6 credits</t>
  </si>
  <si>
    <t>Diversity and Context (CC 560)</t>
  </si>
  <si>
    <t>Context and Culture - 6 credits</t>
  </si>
  <si>
    <t>Personal and Spiritual Formation - 9 credits</t>
  </si>
  <si>
    <t>Term 1</t>
  </si>
  <si>
    <t>Term 2</t>
  </si>
  <si>
    <t>Term 3</t>
  </si>
  <si>
    <t>Term 4</t>
  </si>
  <si>
    <t>Term 5</t>
  </si>
  <si>
    <t>Term 6</t>
  </si>
  <si>
    <t>General Electives - 15 credits</t>
  </si>
  <si>
    <t>Directed Studies (up to 6 credits)</t>
  </si>
  <si>
    <t>Required Area Credits</t>
  </si>
  <si>
    <t>General Elective Credits</t>
  </si>
  <si>
    <t>Total Credits to Graduate</t>
  </si>
  <si>
    <t>Scriptural Reasoning (CC321)</t>
  </si>
  <si>
    <t>1 of the following</t>
  </si>
  <si>
    <t>Anglican Formation- 1 credit x 6 terms</t>
  </si>
  <si>
    <t>Approved CC Elec:___________________</t>
  </si>
  <si>
    <t>Complete</t>
  </si>
  <si>
    <t>Learning from London (CC/ML 450) *</t>
  </si>
  <si>
    <t>All courses are 3 credits unless otherwise indicated</t>
  </si>
  <si>
    <t>Constitutions and Canons (ML 335) - No credit</t>
  </si>
  <si>
    <t>Interreligious Elec: __________________</t>
  </si>
  <si>
    <r>
      <t xml:space="preserve">* Learning from London may be counted only once to fufill a CLD </t>
    </r>
    <r>
      <rPr>
        <i/>
        <u/>
        <sz val="10"/>
        <color theme="1"/>
        <rFont val="Calibri"/>
        <family val="2"/>
        <scheme val="minor"/>
      </rPr>
      <t>or</t>
    </r>
    <r>
      <rPr>
        <i/>
        <sz val="10"/>
        <color theme="1"/>
        <rFont val="Calibri"/>
        <family val="2"/>
        <scheme val="minor"/>
      </rPr>
      <t xml:space="preserve"> CC requirement.</t>
    </r>
  </si>
  <si>
    <t>Unmet</t>
  </si>
  <si>
    <t>IP</t>
  </si>
  <si>
    <t>Met</t>
  </si>
  <si>
    <t>Status</t>
  </si>
  <si>
    <t>Approved CLD Elec:___________________</t>
  </si>
  <si>
    <t>Req'd</t>
  </si>
  <si>
    <t>SU 19</t>
  </si>
  <si>
    <t>FA 19</t>
  </si>
  <si>
    <t>JA 20</t>
  </si>
  <si>
    <t>SP 20</t>
  </si>
  <si>
    <t>SU 20</t>
  </si>
  <si>
    <t>FA 20</t>
  </si>
  <si>
    <t>JA 21</t>
  </si>
  <si>
    <t>SP 21</t>
  </si>
  <si>
    <t>SU 21</t>
  </si>
  <si>
    <t>FA 21</t>
  </si>
  <si>
    <t>JA 22</t>
  </si>
  <si>
    <t>SP 22</t>
  </si>
  <si>
    <t>SU 22</t>
  </si>
  <si>
    <t>FA 22</t>
  </si>
  <si>
    <t>JA 23</t>
  </si>
  <si>
    <t>SP 23</t>
  </si>
  <si>
    <t>SU 23</t>
  </si>
  <si>
    <t>FA 23</t>
  </si>
  <si>
    <t>JA 24</t>
  </si>
  <si>
    <t>SP 24</t>
  </si>
  <si>
    <t>SU 24</t>
  </si>
  <si>
    <t>Anglican Spirituality and Ethos (PSF 302)</t>
  </si>
  <si>
    <t>Field Ed 1 (FE Preparation; ML 320) - No credit</t>
  </si>
  <si>
    <t>Field Ed 2 (FE Seminar I; ML 321) - 2 credits</t>
  </si>
  <si>
    <t>Field Ed 3 (FE Seminar II; ML 322) - 2 credits</t>
  </si>
  <si>
    <t>Field Ed 5 (FE Internship II; ML 324) - 1 credit</t>
  </si>
  <si>
    <t>Field Ed 4 (FE Internship I; ML 323) - 1 credit</t>
  </si>
  <si>
    <t>Waived</t>
  </si>
  <si>
    <t>Possible Path to Graduation</t>
  </si>
  <si>
    <t>in order to graduate by expected final term</t>
  </si>
  <si>
    <t>2018-2019</t>
  </si>
  <si>
    <t>2019-2020</t>
  </si>
  <si>
    <t>2020-2021</t>
  </si>
  <si>
    <t>Fall 2019</t>
  </si>
  <si>
    <t>Fall 2020</t>
  </si>
  <si>
    <t>Credits Fall 2019</t>
  </si>
  <si>
    <t>Credits Fall 2020</t>
  </si>
  <si>
    <t>J-term 2020</t>
  </si>
  <si>
    <t>J-term 2021</t>
  </si>
  <si>
    <t>Credits J-term 2020</t>
  </si>
  <si>
    <t>Credits J-term 2021</t>
  </si>
  <si>
    <t>Spring 2020</t>
  </si>
  <si>
    <t>Spring 2021</t>
  </si>
  <si>
    <t>Credits Spring 2020</t>
  </si>
  <si>
    <t>Summer 2019</t>
  </si>
  <si>
    <t>Credits Spring 2021</t>
  </si>
  <si>
    <t>Summer 2020</t>
  </si>
  <si>
    <t>Credits Summer 2019</t>
  </si>
  <si>
    <t xml:space="preserve"> Credits Summer 2020</t>
  </si>
  <si>
    <t>Totals</t>
  </si>
  <si>
    <t>Credits completed</t>
  </si>
  <si>
    <t>Credits in progress</t>
  </si>
  <si>
    <t>Credits needed</t>
  </si>
  <si>
    <t>Total Credits Required</t>
  </si>
  <si>
    <t>Value</t>
  </si>
  <si>
    <t>Total Credits Mapped</t>
  </si>
  <si>
    <t>Student Name:</t>
  </si>
  <si>
    <t>Entry/Final Term:</t>
  </si>
  <si>
    <t>M.Div. Advisor:</t>
  </si>
  <si>
    <t>M.Div. Course of Study</t>
  </si>
  <si>
    <t>Kellogg Non-Profit Management (ML 580)</t>
  </si>
  <si>
    <t>L &amp; M: Development and Theology (ML 301)</t>
  </si>
  <si>
    <t>Summer 2021</t>
  </si>
  <si>
    <t xml:space="preserve"> Credits Summer 2021</t>
  </si>
  <si>
    <t>Pastoral Theology (ML 336)</t>
  </si>
  <si>
    <t>Systematic Theology (HT 341/TEC 307)</t>
  </si>
  <si>
    <t>Anglican Theology and Ethics (HT 340)</t>
  </si>
  <si>
    <t>2021-2022</t>
  </si>
  <si>
    <t>Fall 2021</t>
  </si>
  <si>
    <t>Credits Fall 2021</t>
  </si>
  <si>
    <t>J-term 2022</t>
  </si>
  <si>
    <t>Credits J-term 2022</t>
  </si>
  <si>
    <t>Spring 2022</t>
  </si>
  <si>
    <t>Credits Spring 2022</t>
  </si>
  <si>
    <t>Summer 2022</t>
  </si>
  <si>
    <t xml:space="preserve"> Credits Summer 2022</t>
  </si>
  <si>
    <t>Church History (HT 310)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</si>
</sst>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2" borderId="11" xfId="0" applyFont="1" applyFill="1" applyBorder="1" applyAlignment="1">
      <alignment horizont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1" xfId="0" applyFont="1" applyFill="1" applyBorder="1"/>
    <xf numFmtId="0" fontId="7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5" fillId="0" borderId="0" xfId="0" applyFont="1" applyFill="1"/>
    <xf numFmtId="0" fontId="8" fillId="2" borderId="13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1" fillId="0" borderId="0" xfId="0" applyFont="1"/>
    <xf numFmtId="0" fontId="1" fillId="2" borderId="10" xfId="0" applyFont="1" applyFill="1" applyBorder="1"/>
    <xf numFmtId="0" fontId="0" fillId="0" borderId="0" xfId="0" applyFont="1"/>
    <xf numFmtId="0" fontId="0" fillId="0" borderId="0" xfId="0" applyFont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3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14" xfId="0" applyFont="1" applyBorder="1" applyAlignment="1">
      <alignment horizontal="right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7" xfId="0" applyFont="1" applyBorder="1"/>
    <xf numFmtId="0" fontId="4" fillId="0" borderId="0" xfId="0" applyFont="1" applyAlignment="1">
      <alignment vertical="center" wrapText="1"/>
    </xf>
    <xf numFmtId="0" fontId="1" fillId="2" borderId="17" xfId="0" applyFont="1" applyFill="1" applyBorder="1"/>
    <xf numFmtId="0" fontId="1" fillId="2" borderId="20" xfId="0" applyFont="1" applyFill="1" applyBorder="1"/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7" xfId="0" applyFont="1" applyBorder="1" applyAlignment="1">
      <alignment horizontal="right"/>
    </xf>
    <xf numFmtId="0" fontId="0" fillId="0" borderId="14" xfId="0" applyBorder="1"/>
    <xf numFmtId="0" fontId="0" fillId="0" borderId="22" xfId="0" applyFont="1" applyBorder="1"/>
    <xf numFmtId="0" fontId="0" fillId="0" borderId="23" xfId="0" applyFont="1" applyBorder="1"/>
    <xf numFmtId="0" fontId="0" fillId="0" borderId="7" xfId="0" applyBorder="1"/>
    <xf numFmtId="0" fontId="3" fillId="0" borderId="8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20" xfId="0" applyFont="1" applyFill="1" applyBorder="1"/>
    <xf numFmtId="0" fontId="3" fillId="0" borderId="2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21" xfId="0" applyFont="1" applyBorder="1"/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21" xfId="0" applyBorder="1"/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26894</xdr:colOff>
      <xdr:row>41</xdr:row>
      <xdr:rowOff>170329</xdr:rowOff>
    </xdr:from>
    <xdr:to>
      <xdr:col>19</xdr:col>
      <xdr:colOff>412376</xdr:colOff>
      <xdr:row>46</xdr:row>
      <xdr:rowOff>143436</xdr:rowOff>
    </xdr:to>
    <xdr:sp macro="" textlink="" fLocksText="0">
      <xdr:nvSpPr>
        <xdr:cNvPr id="6" name="TextBox 5"/>
        <xdr:cNvSpPr txBox="1"/>
      </xdr:nvSpPr>
      <xdr:spPr>
        <a:xfrm>
          <a:off x="14630400" y="7637929"/>
          <a:ext cx="7252447" cy="8785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Notes: </a:t>
          </a:r>
        </a:p>
        <a:p>
          <a:endParaRPr lang="en-US" sz="1100" b="0"/>
        </a:p>
        <a:p>
          <a:endParaRPr lang="en-US" sz="1100" b="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tabSelected="1" view="pageLayout" zoomScale="70" zoomScaleNormal="85" zoomScalePageLayoutView="70" workbookViewId="0">
      <selection activeCell="L3" sqref="L1:T1048576"/>
    </sheetView>
  </sheetViews>
  <sheetFormatPr defaultRowHeight="14.4" x14ac:dyDescent="0.3"/>
  <cols>
    <col min="1" max="1" width="38.5546875" style="2" customWidth="1"/>
    <col min="2" max="2" width="5.77734375" style="2" customWidth="1"/>
    <col min="3" max="3" width="5.77734375" style="2" hidden="1" customWidth="1"/>
    <col min="4" max="4" width="6.88671875" style="3" customWidth="1"/>
    <col min="5" max="5" width="3" style="3" customWidth="1"/>
    <col min="6" max="6" width="16.77734375" style="2" customWidth="1"/>
    <col min="7" max="7" width="19.21875" style="2" customWidth="1"/>
    <col min="8" max="8" width="5.88671875" style="2" customWidth="1"/>
    <col min="9" max="9" width="5.88671875" style="2" hidden="1" customWidth="1"/>
    <col min="10" max="10" width="6.88671875" style="3" customWidth="1"/>
    <col min="11" max="11" width="0" style="2" hidden="1" customWidth="1"/>
    <col min="12" max="12" width="26.77734375" customWidth="1"/>
    <col min="13" max="13" width="6.109375" customWidth="1"/>
    <col min="14" max="14" width="2.109375" customWidth="1"/>
    <col min="15" max="15" width="26.77734375" customWidth="1"/>
    <col min="16" max="16" width="6.109375" customWidth="1"/>
    <col min="17" max="17" width="2.109375" customWidth="1"/>
    <col min="18" max="18" width="6.44140625" customWidth="1"/>
    <col min="19" max="19" width="20.33203125" customWidth="1"/>
    <col min="20" max="20" width="6.109375" customWidth="1"/>
  </cols>
  <sheetData>
    <row r="1" spans="1:20" ht="18" customHeight="1" x14ac:dyDescent="0.35">
      <c r="A1" s="98" t="s">
        <v>110</v>
      </c>
      <c r="B1" s="98"/>
      <c r="C1" s="98"/>
      <c r="D1" s="98"/>
      <c r="E1" s="13"/>
      <c r="F1" s="47" t="s">
        <v>107</v>
      </c>
      <c r="G1" s="60"/>
      <c r="H1" s="13"/>
      <c r="I1" s="13"/>
      <c r="J1" s="13"/>
      <c r="L1" s="98" t="s">
        <v>79</v>
      </c>
      <c r="M1" s="98"/>
      <c r="N1" s="98"/>
      <c r="O1" s="98"/>
      <c r="P1" s="46" t="str">
        <f>F1</f>
        <v>Student Name:</v>
      </c>
      <c r="Q1" s="46"/>
      <c r="R1" s="68"/>
      <c r="S1" s="44">
        <f>G1</f>
        <v>0</v>
      </c>
      <c r="T1" s="68"/>
    </row>
    <row r="2" spans="1:20" ht="18" customHeight="1" x14ac:dyDescent="0.3">
      <c r="A2" s="98"/>
      <c r="B2" s="98"/>
      <c r="C2" s="98"/>
      <c r="D2" s="98"/>
      <c r="E2" s="15"/>
      <c r="F2" s="47" t="s">
        <v>108</v>
      </c>
      <c r="G2" s="60"/>
      <c r="H2" s="22"/>
      <c r="I2" s="22"/>
      <c r="J2" s="15"/>
      <c r="L2" s="98"/>
      <c r="M2" s="98"/>
      <c r="N2" s="98"/>
      <c r="O2" s="98"/>
      <c r="P2" s="46" t="str">
        <f>F2</f>
        <v>Entry/Final Term:</v>
      </c>
      <c r="Q2" s="46"/>
      <c r="R2" s="68"/>
      <c r="S2" s="44">
        <f>G2</f>
        <v>0</v>
      </c>
      <c r="T2" s="68"/>
    </row>
    <row r="3" spans="1:20" ht="18" customHeight="1" x14ac:dyDescent="0.3">
      <c r="A3" s="23" t="s">
        <v>41</v>
      </c>
      <c r="B3" s="16"/>
      <c r="C3" s="16"/>
      <c r="D3" s="17"/>
      <c r="E3" s="14"/>
      <c r="F3" s="47" t="s">
        <v>109</v>
      </c>
      <c r="G3" s="61"/>
      <c r="H3" s="7"/>
      <c r="I3" s="7"/>
      <c r="J3" s="7"/>
      <c r="L3" s="23" t="s">
        <v>80</v>
      </c>
      <c r="M3" s="1"/>
      <c r="N3" s="68"/>
      <c r="O3" s="68"/>
      <c r="P3" s="46" t="str">
        <f>F3</f>
        <v>M.Div. Advisor:</v>
      </c>
      <c r="Q3" s="46"/>
      <c r="R3" s="68"/>
      <c r="S3" s="44">
        <f>G3</f>
        <v>0</v>
      </c>
      <c r="T3" s="68"/>
    </row>
    <row r="4" spans="1:20" ht="6" customHeight="1" x14ac:dyDescent="0.3">
      <c r="A4" s="14"/>
      <c r="B4" s="16"/>
      <c r="C4" s="16"/>
      <c r="D4" s="17"/>
      <c r="E4" s="14"/>
      <c r="F4" s="18"/>
      <c r="G4" s="18"/>
      <c r="H4" s="7"/>
      <c r="I4" s="7"/>
      <c r="J4" s="7"/>
      <c r="L4" s="68"/>
      <c r="M4" s="1"/>
      <c r="N4" s="68"/>
      <c r="O4" s="25"/>
      <c r="P4" s="68"/>
      <c r="Q4" s="68"/>
      <c r="R4" s="68"/>
      <c r="S4" s="68"/>
      <c r="T4" s="68"/>
    </row>
    <row r="5" spans="1:20" ht="15.6" x14ac:dyDescent="0.3">
      <c r="A5" s="10" t="s">
        <v>4</v>
      </c>
      <c r="B5" s="11"/>
      <c r="C5" s="11"/>
      <c r="D5" s="12"/>
      <c r="F5" s="10" t="s">
        <v>23</v>
      </c>
      <c r="G5" s="45"/>
      <c r="H5" s="11"/>
      <c r="I5" s="11"/>
      <c r="J5" s="12"/>
      <c r="L5" s="99" t="s">
        <v>81</v>
      </c>
      <c r="M5" s="99"/>
      <c r="N5" s="68"/>
      <c r="O5" s="25"/>
      <c r="P5" s="68"/>
      <c r="Q5" s="68"/>
      <c r="R5" s="68"/>
      <c r="S5" s="68"/>
      <c r="T5" s="68"/>
    </row>
    <row r="6" spans="1:20" ht="13.8" customHeight="1" x14ac:dyDescent="0.3">
      <c r="A6" s="8" t="s">
        <v>0</v>
      </c>
      <c r="B6" s="3" t="s">
        <v>6</v>
      </c>
      <c r="C6" s="3" t="s">
        <v>105</v>
      </c>
      <c r="D6" s="3" t="s">
        <v>48</v>
      </c>
      <c r="F6" s="101" t="s">
        <v>37</v>
      </c>
      <c r="G6" s="101"/>
      <c r="H6" s="3" t="s">
        <v>6</v>
      </c>
      <c r="I6" s="3" t="s">
        <v>105</v>
      </c>
      <c r="J6" s="3" t="s">
        <v>48</v>
      </c>
      <c r="L6" s="108" t="s">
        <v>95</v>
      </c>
      <c r="M6" s="109"/>
      <c r="N6" s="68"/>
      <c r="O6" s="69"/>
      <c r="P6" s="34"/>
      <c r="Q6" s="68"/>
      <c r="R6" s="34"/>
      <c r="S6" s="34"/>
      <c r="T6" s="34"/>
    </row>
    <row r="7" spans="1:20" ht="14.4" customHeight="1" x14ac:dyDescent="0.3">
      <c r="A7" s="4" t="s">
        <v>9</v>
      </c>
      <c r="B7" s="5" t="str">
        <f>IF(D7="Met", C7, "")</f>
        <v/>
      </c>
      <c r="C7" s="5">
        <v>3</v>
      </c>
      <c r="D7" s="48"/>
      <c r="E7" s="2"/>
      <c r="F7" s="102" t="s">
        <v>24</v>
      </c>
      <c r="G7" s="103"/>
      <c r="H7" s="5" t="str">
        <f t="shared" ref="H7:H13" si="0">IF(J7="Met", I7, "")</f>
        <v/>
      </c>
      <c r="I7" s="26">
        <v>1</v>
      </c>
      <c r="J7" s="48"/>
      <c r="K7"/>
      <c r="L7" s="51"/>
      <c r="M7" s="52"/>
      <c r="N7" s="68"/>
      <c r="O7" s="69"/>
      <c r="P7" s="34"/>
      <c r="Q7" s="68"/>
      <c r="R7" s="34"/>
      <c r="S7" s="34"/>
      <c r="T7" s="34"/>
    </row>
    <row r="8" spans="1:20" ht="14.4" customHeight="1" x14ac:dyDescent="0.3">
      <c r="A8" s="4" t="s">
        <v>10</v>
      </c>
      <c r="B8" s="5" t="str">
        <f>IF(D8="Met", C8, "")</f>
        <v/>
      </c>
      <c r="C8" s="5">
        <v>3</v>
      </c>
      <c r="D8" s="48"/>
      <c r="E8" s="2"/>
      <c r="F8" s="102" t="s">
        <v>25</v>
      </c>
      <c r="G8" s="103"/>
      <c r="H8" s="5" t="str">
        <f t="shared" si="0"/>
        <v/>
      </c>
      <c r="I8" s="26">
        <v>1</v>
      </c>
      <c r="J8" s="48"/>
      <c r="K8"/>
      <c r="L8" s="70" t="s">
        <v>98</v>
      </c>
      <c r="M8" s="71">
        <f>SUM(M7)</f>
        <v>0</v>
      </c>
      <c r="N8" s="68"/>
      <c r="O8" s="69"/>
      <c r="P8" s="34"/>
      <c r="Q8" s="68"/>
      <c r="R8" s="34"/>
      <c r="S8" s="34"/>
      <c r="T8" s="34"/>
    </row>
    <row r="9" spans="1:20" ht="14.4" customHeight="1" x14ac:dyDescent="0.3">
      <c r="A9" s="4" t="s">
        <v>11</v>
      </c>
      <c r="B9" s="5" t="str">
        <f>IF(D9="Met", C9, "")</f>
        <v/>
      </c>
      <c r="C9" s="5">
        <v>3</v>
      </c>
      <c r="D9" s="49"/>
      <c r="E9" s="2"/>
      <c r="F9" s="102" t="s">
        <v>26</v>
      </c>
      <c r="G9" s="103"/>
      <c r="H9" s="5" t="str">
        <f t="shared" si="0"/>
        <v/>
      </c>
      <c r="I9" s="26">
        <v>1</v>
      </c>
      <c r="J9" s="48"/>
      <c r="K9"/>
      <c r="L9" s="70"/>
      <c r="M9" s="71"/>
      <c r="N9" s="68"/>
      <c r="O9" s="25"/>
      <c r="P9" s="68"/>
      <c r="Q9" s="68"/>
      <c r="R9" s="68"/>
      <c r="S9" s="68"/>
      <c r="T9" s="68"/>
    </row>
    <row r="10" spans="1:20" ht="14.4" customHeight="1" x14ac:dyDescent="0.3">
      <c r="A10" s="4" t="s">
        <v>12</v>
      </c>
      <c r="B10" s="5" t="str">
        <f>IF(D10="Met", C10, "")</f>
        <v/>
      </c>
      <c r="C10" s="5">
        <v>3</v>
      </c>
      <c r="D10" s="49"/>
      <c r="E10" s="2"/>
      <c r="F10" s="102" t="s">
        <v>27</v>
      </c>
      <c r="G10" s="103"/>
      <c r="H10" s="5" t="str">
        <f t="shared" si="0"/>
        <v/>
      </c>
      <c r="I10" s="26">
        <v>1</v>
      </c>
      <c r="J10" s="48"/>
      <c r="K10"/>
      <c r="L10" s="100" t="s">
        <v>82</v>
      </c>
      <c r="M10" s="100"/>
      <c r="N10" s="68"/>
      <c r="O10" s="100" t="s">
        <v>83</v>
      </c>
      <c r="P10" s="100"/>
      <c r="Q10" s="68"/>
      <c r="R10" s="100" t="s">
        <v>118</v>
      </c>
      <c r="S10" s="100"/>
      <c r="T10" s="100"/>
    </row>
    <row r="11" spans="1:20" x14ac:dyDescent="0.3">
      <c r="A11" s="6"/>
      <c r="B11" s="7"/>
      <c r="C11" s="7"/>
      <c r="D11" s="27"/>
      <c r="E11" s="2"/>
      <c r="F11" s="102" t="s">
        <v>28</v>
      </c>
      <c r="G11" s="103"/>
      <c r="H11" s="5" t="str">
        <f t="shared" si="0"/>
        <v/>
      </c>
      <c r="I11" s="26">
        <v>1</v>
      </c>
      <c r="J11" s="48"/>
      <c r="K11"/>
      <c r="L11" s="110" t="s">
        <v>84</v>
      </c>
      <c r="M11" s="111"/>
      <c r="N11" s="68"/>
      <c r="O11" s="110" t="s">
        <v>85</v>
      </c>
      <c r="P11" s="111"/>
      <c r="Q11" s="68"/>
      <c r="R11" s="110" t="s">
        <v>119</v>
      </c>
      <c r="S11" s="112"/>
      <c r="T11" s="111"/>
    </row>
    <row r="12" spans="1:20" x14ac:dyDescent="0.3">
      <c r="A12" s="8" t="s">
        <v>1</v>
      </c>
      <c r="B12" s="3"/>
      <c r="C12" s="3"/>
      <c r="D12" s="28"/>
      <c r="F12" s="102" t="s">
        <v>29</v>
      </c>
      <c r="G12" s="103"/>
      <c r="H12" s="5" t="str">
        <f t="shared" si="0"/>
        <v/>
      </c>
      <c r="I12" s="26">
        <v>1</v>
      </c>
      <c r="J12" s="48"/>
      <c r="L12" s="53"/>
      <c r="M12" s="54"/>
      <c r="N12" s="68"/>
      <c r="O12" s="53"/>
      <c r="P12" s="54"/>
      <c r="Q12" s="68"/>
      <c r="R12" s="74"/>
      <c r="S12" s="75"/>
      <c r="T12" s="54"/>
    </row>
    <row r="13" spans="1:20" x14ac:dyDescent="0.3">
      <c r="A13" s="24" t="s">
        <v>127</v>
      </c>
      <c r="B13" s="5" t="str">
        <f>IF(D13="Met", C13, "")</f>
        <v/>
      </c>
      <c r="C13" s="5">
        <v>3</v>
      </c>
      <c r="D13" s="49"/>
      <c r="E13" s="2"/>
      <c r="F13" s="82" t="s">
        <v>72</v>
      </c>
      <c r="G13" s="83"/>
      <c r="H13" s="5" t="str">
        <f t="shared" si="0"/>
        <v/>
      </c>
      <c r="I13" s="5">
        <v>3</v>
      </c>
      <c r="J13" s="48"/>
      <c r="K13"/>
      <c r="L13" s="53"/>
      <c r="M13" s="54"/>
      <c r="N13" s="68"/>
      <c r="O13" s="53"/>
      <c r="P13" s="54"/>
      <c r="Q13" s="68"/>
      <c r="R13" s="74"/>
      <c r="S13" s="75"/>
      <c r="T13" s="54"/>
    </row>
    <row r="14" spans="1:20" x14ac:dyDescent="0.3">
      <c r="A14" s="4" t="s">
        <v>13</v>
      </c>
      <c r="B14" s="5" t="str">
        <f>IF(D14="Met", C14, "")</f>
        <v/>
      </c>
      <c r="C14" s="5">
        <v>3</v>
      </c>
      <c r="D14" s="49"/>
      <c r="E14" s="2"/>
      <c r="F14" s="104"/>
      <c r="G14" s="104"/>
      <c r="H14" s="6"/>
      <c r="I14" s="6"/>
      <c r="J14" s="7"/>
      <c r="K14"/>
      <c r="L14" s="53"/>
      <c r="M14" s="54"/>
      <c r="N14" s="68"/>
      <c r="O14" s="53"/>
      <c r="P14" s="54"/>
      <c r="Q14" s="68"/>
      <c r="R14" s="74"/>
      <c r="S14" s="75"/>
      <c r="T14" s="54"/>
    </row>
    <row r="15" spans="1:20" x14ac:dyDescent="0.3">
      <c r="A15" s="6"/>
      <c r="B15" s="7"/>
      <c r="C15" s="7"/>
      <c r="D15" s="27"/>
      <c r="E15" s="2"/>
      <c r="F15" s="86" t="s">
        <v>22</v>
      </c>
      <c r="G15" s="87"/>
      <c r="H15" s="12"/>
      <c r="I15" s="12"/>
      <c r="J15" s="12"/>
      <c r="K15"/>
      <c r="L15" s="53"/>
      <c r="M15" s="54"/>
      <c r="N15" s="68"/>
      <c r="O15" s="53"/>
      <c r="P15" s="54"/>
      <c r="Q15" s="68"/>
      <c r="R15" s="74"/>
      <c r="S15" s="75"/>
      <c r="T15" s="54"/>
    </row>
    <row r="16" spans="1:20" x14ac:dyDescent="0.3">
      <c r="A16" s="8" t="s">
        <v>2</v>
      </c>
      <c r="B16" s="3"/>
      <c r="C16" s="3"/>
      <c r="D16" s="28"/>
      <c r="F16" s="105" t="s">
        <v>36</v>
      </c>
      <c r="G16" s="106"/>
      <c r="H16" s="62" t="str">
        <f>IF(J16&gt;0, 3, "")</f>
        <v/>
      </c>
      <c r="I16" s="63"/>
      <c r="J16" s="64"/>
      <c r="L16" s="53"/>
      <c r="M16" s="54"/>
      <c r="N16" s="68"/>
      <c r="O16" s="53"/>
      <c r="P16" s="54"/>
      <c r="Q16" s="68"/>
      <c r="R16" s="74"/>
      <c r="S16" s="75"/>
      <c r="T16" s="54"/>
    </row>
    <row r="17" spans="1:20" x14ac:dyDescent="0.3">
      <c r="A17" s="24" t="s">
        <v>116</v>
      </c>
      <c r="B17" s="5" t="str">
        <f>IF(D17="Met", C17, "")</f>
        <v/>
      </c>
      <c r="C17" s="5">
        <v>3</v>
      </c>
      <c r="D17" s="49"/>
      <c r="E17" s="2"/>
      <c r="F17" s="82" t="s">
        <v>35</v>
      </c>
      <c r="G17" s="83"/>
      <c r="H17" s="5" t="str">
        <f>IF(J17="Met", I17, "")</f>
        <v/>
      </c>
      <c r="I17" s="5">
        <v>3</v>
      </c>
      <c r="J17" s="48"/>
      <c r="K17"/>
      <c r="L17" s="35" t="s">
        <v>86</v>
      </c>
      <c r="M17" s="1">
        <f>SUM(M12:M16)</f>
        <v>0</v>
      </c>
      <c r="N17" s="68"/>
      <c r="O17" s="35" t="s">
        <v>87</v>
      </c>
      <c r="P17" s="1">
        <f>SUM(P12:P16)</f>
        <v>0</v>
      </c>
      <c r="Q17" s="68"/>
      <c r="R17" s="90" t="s">
        <v>120</v>
      </c>
      <c r="S17" s="90"/>
      <c r="T17" s="1">
        <f>SUM(T12:T16)</f>
        <v>0</v>
      </c>
    </row>
    <row r="18" spans="1:20" x14ac:dyDescent="0.3">
      <c r="A18" s="4" t="s">
        <v>117</v>
      </c>
      <c r="B18" s="5" t="str">
        <f>IF(D18="Met", C18, "")</f>
        <v/>
      </c>
      <c r="C18" s="5">
        <v>3</v>
      </c>
      <c r="D18" s="49"/>
      <c r="E18" s="2"/>
      <c r="F18" s="88" t="s">
        <v>43</v>
      </c>
      <c r="G18" s="89"/>
      <c r="H18" s="5" t="str">
        <f>IF(J18="Met", I18, "")</f>
        <v/>
      </c>
      <c r="I18" s="5">
        <v>3</v>
      </c>
      <c r="J18" s="48"/>
      <c r="K18"/>
      <c r="L18" s="35"/>
      <c r="M18" s="1"/>
      <c r="N18" s="68"/>
      <c r="O18" s="35"/>
      <c r="P18" s="1"/>
      <c r="Q18" s="68"/>
      <c r="R18" s="91"/>
      <c r="S18" s="91"/>
      <c r="T18" s="68"/>
    </row>
    <row r="19" spans="1:20" x14ac:dyDescent="0.3">
      <c r="B19" s="3"/>
      <c r="C19" s="3"/>
      <c r="F19" s="106" t="s">
        <v>8</v>
      </c>
      <c r="G19" s="106"/>
      <c r="H19" s="62" t="str">
        <f>IF(J19&gt;0, 3, "")</f>
        <v/>
      </c>
      <c r="I19" s="65"/>
      <c r="J19" s="66"/>
      <c r="L19" s="78" t="s">
        <v>88</v>
      </c>
      <c r="M19" s="80"/>
      <c r="N19" s="68"/>
      <c r="O19" s="78" t="s">
        <v>89</v>
      </c>
      <c r="P19" s="80"/>
      <c r="Q19" s="68"/>
      <c r="R19" s="78" t="s">
        <v>121</v>
      </c>
      <c r="S19" s="79"/>
      <c r="T19" s="80"/>
    </row>
    <row r="20" spans="1:20" x14ac:dyDescent="0.3">
      <c r="A20" s="10" t="s">
        <v>3</v>
      </c>
      <c r="B20" s="12"/>
      <c r="C20" s="12"/>
      <c r="D20" s="12"/>
      <c r="F20" s="82" t="s">
        <v>40</v>
      </c>
      <c r="G20" s="83"/>
      <c r="H20" s="5" t="str">
        <f>IF(J20="Met", I20, "")</f>
        <v/>
      </c>
      <c r="I20" s="5">
        <v>3</v>
      </c>
      <c r="J20" s="48"/>
      <c r="L20" s="53"/>
      <c r="M20" s="54"/>
      <c r="N20" s="68"/>
      <c r="O20" s="53"/>
      <c r="P20" s="54"/>
      <c r="Q20" s="68"/>
      <c r="R20" s="74"/>
      <c r="S20" s="75"/>
      <c r="T20" s="54"/>
    </row>
    <row r="21" spans="1:20" x14ac:dyDescent="0.3">
      <c r="A21" s="4" t="s">
        <v>14</v>
      </c>
      <c r="B21" s="5" t="str">
        <f>IF(D21="Met", C21, "")</f>
        <v/>
      </c>
      <c r="C21" s="5">
        <v>3</v>
      </c>
      <c r="D21" s="48"/>
      <c r="E21" s="2"/>
      <c r="F21" s="82" t="s">
        <v>21</v>
      </c>
      <c r="G21" s="83"/>
      <c r="H21" s="5" t="str">
        <f>IF(J21="Met", I21, "")</f>
        <v/>
      </c>
      <c r="I21" s="5">
        <v>3</v>
      </c>
      <c r="J21" s="48"/>
      <c r="K21"/>
      <c r="L21" s="53"/>
      <c r="M21" s="54"/>
      <c r="N21" s="68"/>
      <c r="O21" s="53"/>
      <c r="P21" s="54"/>
      <c r="Q21" s="68"/>
      <c r="R21" s="74"/>
      <c r="S21" s="75"/>
      <c r="T21" s="54"/>
    </row>
    <row r="22" spans="1:20" x14ac:dyDescent="0.3">
      <c r="A22" s="24" t="s">
        <v>115</v>
      </c>
      <c r="B22" s="5" t="str">
        <f>IF(D22="Met", C22, "")</f>
        <v/>
      </c>
      <c r="C22" s="5">
        <v>3</v>
      </c>
      <c r="D22" s="49"/>
      <c r="E22" s="2"/>
      <c r="F22" s="88" t="s">
        <v>38</v>
      </c>
      <c r="G22" s="89"/>
      <c r="H22" s="5" t="str">
        <f>IF(J22="Met", I22, "")</f>
        <v/>
      </c>
      <c r="I22" s="5">
        <v>3</v>
      </c>
      <c r="J22" s="48"/>
      <c r="K22"/>
      <c r="L22" s="36" t="s">
        <v>90</v>
      </c>
      <c r="M22" s="1">
        <f>SUM(M20)</f>
        <v>0</v>
      </c>
      <c r="N22" s="68"/>
      <c r="O22" s="36" t="s">
        <v>91</v>
      </c>
      <c r="P22" s="1">
        <f>SUM(P20)</f>
        <v>0</v>
      </c>
      <c r="Q22" s="68"/>
      <c r="R22" s="90" t="s">
        <v>122</v>
      </c>
      <c r="S22" s="90"/>
      <c r="T22" s="1">
        <f>SUM(T20)</f>
        <v>0</v>
      </c>
    </row>
    <row r="23" spans="1:20" x14ac:dyDescent="0.3">
      <c r="A23" s="24" t="s">
        <v>42</v>
      </c>
      <c r="B23" s="5" t="str">
        <f>IF(D23="Met", C23, "")</f>
        <v/>
      </c>
      <c r="C23" s="5">
        <v>0</v>
      </c>
      <c r="D23" s="49"/>
      <c r="E23" s="2"/>
      <c r="F23" s="107"/>
      <c r="G23" s="107"/>
      <c r="H23"/>
      <c r="I23"/>
      <c r="J23" s="1"/>
      <c r="K23"/>
      <c r="L23" s="36"/>
      <c r="M23" s="1"/>
      <c r="N23" s="68"/>
      <c r="O23" s="36"/>
      <c r="P23" s="1"/>
      <c r="Q23" s="68"/>
      <c r="R23" s="73"/>
      <c r="S23" s="73"/>
      <c r="T23" s="1"/>
    </row>
    <row r="24" spans="1:20" x14ac:dyDescent="0.3">
      <c r="A24" s="29"/>
      <c r="B24" s="27"/>
      <c r="C24" s="27"/>
      <c r="D24" s="27"/>
      <c r="F24" s="86" t="s">
        <v>30</v>
      </c>
      <c r="G24" s="87"/>
      <c r="H24" s="12"/>
      <c r="I24" s="12"/>
      <c r="J24" s="12"/>
      <c r="L24" s="78" t="s">
        <v>92</v>
      </c>
      <c r="M24" s="80"/>
      <c r="N24" s="68"/>
      <c r="O24" s="78" t="s">
        <v>93</v>
      </c>
      <c r="P24" s="80"/>
      <c r="Q24" s="68"/>
      <c r="R24" s="78" t="s">
        <v>123</v>
      </c>
      <c r="S24" s="79"/>
      <c r="T24" s="80"/>
    </row>
    <row r="25" spans="1:20" x14ac:dyDescent="0.3">
      <c r="A25" s="32" t="s">
        <v>5</v>
      </c>
      <c r="B25" s="28"/>
      <c r="C25" s="28"/>
      <c r="D25" s="28"/>
      <c r="E25" s="2"/>
      <c r="F25" s="88"/>
      <c r="G25" s="89"/>
      <c r="H25" s="5" t="str">
        <f t="shared" ref="H25:H30" si="1">IF(J25="Met", I25, "")</f>
        <v/>
      </c>
      <c r="I25" s="5">
        <v>3</v>
      </c>
      <c r="J25" s="48"/>
      <c r="K25"/>
      <c r="L25" s="53"/>
      <c r="M25" s="54"/>
      <c r="N25" s="68"/>
      <c r="O25" s="53"/>
      <c r="P25" s="54"/>
      <c r="Q25" s="68"/>
      <c r="R25" s="74"/>
      <c r="S25" s="75"/>
      <c r="T25" s="54"/>
    </row>
    <row r="26" spans="1:20" x14ac:dyDescent="0.3">
      <c r="A26" s="24" t="s">
        <v>112</v>
      </c>
      <c r="B26" s="5" t="str">
        <f>IF(D26="Met", C26, "")</f>
        <v/>
      </c>
      <c r="C26" s="5">
        <v>3</v>
      </c>
      <c r="D26" s="49"/>
      <c r="E26" s="2"/>
      <c r="F26" s="88"/>
      <c r="G26" s="89"/>
      <c r="H26" s="5" t="str">
        <f t="shared" si="1"/>
        <v/>
      </c>
      <c r="I26" s="5">
        <v>3</v>
      </c>
      <c r="J26" s="48"/>
      <c r="K26"/>
      <c r="L26" s="53"/>
      <c r="M26" s="54"/>
      <c r="N26" s="68"/>
      <c r="O26" s="53"/>
      <c r="P26" s="54"/>
      <c r="Q26" s="68"/>
      <c r="R26" s="74"/>
      <c r="S26" s="75"/>
      <c r="T26" s="54"/>
    </row>
    <row r="27" spans="1:20" x14ac:dyDescent="0.3">
      <c r="A27" s="24" t="s">
        <v>15</v>
      </c>
      <c r="B27" s="5" t="str">
        <f>IF(D27="Met", C27, "")</f>
        <v/>
      </c>
      <c r="C27" s="5">
        <v>3</v>
      </c>
      <c r="D27" s="49"/>
      <c r="E27" s="2"/>
      <c r="F27" s="88"/>
      <c r="G27" s="89"/>
      <c r="H27" s="5" t="str">
        <f t="shared" si="1"/>
        <v/>
      </c>
      <c r="I27" s="5">
        <v>3</v>
      </c>
      <c r="J27" s="48"/>
      <c r="K27"/>
      <c r="L27" s="53"/>
      <c r="M27" s="54"/>
      <c r="N27" s="68"/>
      <c r="O27" s="53"/>
      <c r="P27" s="54"/>
      <c r="Q27" s="68"/>
      <c r="R27" s="74"/>
      <c r="S27" s="75"/>
      <c r="T27" s="54"/>
    </row>
    <row r="28" spans="1:20" x14ac:dyDescent="0.3">
      <c r="A28" s="29"/>
      <c r="B28" s="27"/>
      <c r="C28" s="27"/>
      <c r="D28" s="27"/>
      <c r="F28" s="88"/>
      <c r="G28" s="89"/>
      <c r="H28" s="5" t="str">
        <f t="shared" si="1"/>
        <v/>
      </c>
      <c r="I28" s="5">
        <v>3</v>
      </c>
      <c r="J28" s="48"/>
      <c r="L28" s="53"/>
      <c r="M28" s="54"/>
      <c r="N28" s="68"/>
      <c r="O28" s="53"/>
      <c r="P28" s="54"/>
      <c r="Q28" s="68"/>
      <c r="R28" s="74"/>
      <c r="S28" s="75"/>
      <c r="T28" s="54"/>
    </row>
    <row r="29" spans="1:20" x14ac:dyDescent="0.3">
      <c r="A29" s="9" t="s">
        <v>7</v>
      </c>
      <c r="B29" s="28"/>
      <c r="C29" s="28"/>
      <c r="D29" s="28"/>
      <c r="E29" s="2"/>
      <c r="F29" s="88"/>
      <c r="G29" s="89"/>
      <c r="H29" s="5" t="str">
        <f t="shared" si="1"/>
        <v/>
      </c>
      <c r="I29" s="5">
        <v>3</v>
      </c>
      <c r="J29" s="48"/>
      <c r="K29"/>
      <c r="L29" s="53"/>
      <c r="M29" s="54"/>
      <c r="N29" s="68"/>
      <c r="O29" s="53"/>
      <c r="P29" s="54"/>
      <c r="Q29" s="68"/>
      <c r="R29" s="74"/>
      <c r="S29" s="75"/>
      <c r="T29" s="54"/>
    </row>
    <row r="30" spans="1:20" x14ac:dyDescent="0.3">
      <c r="A30" s="24" t="s">
        <v>16</v>
      </c>
      <c r="B30" s="5" t="str">
        <f>IF(D30="Met", C30, "")</f>
        <v/>
      </c>
      <c r="C30" s="5">
        <v>3</v>
      </c>
      <c r="D30" s="49"/>
      <c r="E30" s="2"/>
      <c r="F30" s="88"/>
      <c r="G30" s="89"/>
      <c r="H30" s="5" t="str">
        <f t="shared" si="1"/>
        <v/>
      </c>
      <c r="I30" s="5">
        <v>3</v>
      </c>
      <c r="J30" s="48"/>
      <c r="K30"/>
      <c r="L30" s="53"/>
      <c r="M30" s="54"/>
      <c r="N30" s="68"/>
      <c r="O30" s="53"/>
      <c r="P30" s="54"/>
      <c r="Q30" s="68"/>
      <c r="R30" s="74"/>
      <c r="S30" s="75"/>
      <c r="T30" s="54"/>
    </row>
    <row r="31" spans="1:20" x14ac:dyDescent="0.3">
      <c r="A31" s="30" t="s">
        <v>17</v>
      </c>
      <c r="B31" s="5" t="str">
        <f>IF(D31="Met", C31, "")</f>
        <v/>
      </c>
      <c r="C31" s="5">
        <v>3</v>
      </c>
      <c r="D31" s="49"/>
      <c r="E31" s="2"/>
      <c r="F31" s="88" t="s">
        <v>31</v>
      </c>
      <c r="G31" s="89"/>
      <c r="H31" s="5" t="str">
        <f>IF(J31="Met", 3, "")</f>
        <v/>
      </c>
      <c r="I31" s="5"/>
      <c r="J31" s="48"/>
      <c r="K31"/>
      <c r="L31" s="36" t="s">
        <v>94</v>
      </c>
      <c r="M31" s="1">
        <f>SUM(M25:M30)</f>
        <v>0</v>
      </c>
      <c r="N31" s="68"/>
      <c r="O31" s="36" t="s">
        <v>96</v>
      </c>
      <c r="P31" s="1">
        <f>SUM(P25:P30)</f>
        <v>0</v>
      </c>
      <c r="Q31" s="68"/>
      <c r="R31" s="90" t="s">
        <v>124</v>
      </c>
      <c r="S31" s="90"/>
      <c r="T31" s="1">
        <f>SUM(T25:T30)</f>
        <v>0</v>
      </c>
    </row>
    <row r="32" spans="1:20" x14ac:dyDescent="0.3">
      <c r="A32" s="63" t="s">
        <v>8</v>
      </c>
      <c r="B32" s="63" t="str">
        <f>IF(D32&gt;0, 3, "")</f>
        <v/>
      </c>
      <c r="C32" s="63"/>
      <c r="D32" s="67"/>
      <c r="E32" s="2"/>
      <c r="F32" s="88"/>
      <c r="G32" s="89"/>
      <c r="H32" s="5" t="str">
        <f>IF(J32="Met", I32, "")</f>
        <v/>
      </c>
      <c r="I32" s="5">
        <v>3</v>
      </c>
      <c r="J32" s="48"/>
      <c r="K32"/>
      <c r="L32" s="36"/>
      <c r="M32" s="1"/>
      <c r="N32" s="68"/>
      <c r="O32" s="36"/>
      <c r="P32" s="1"/>
      <c r="Q32" s="68"/>
      <c r="R32" s="73"/>
      <c r="S32" s="73"/>
      <c r="T32" s="1"/>
    </row>
    <row r="33" spans="1:20" x14ac:dyDescent="0.3">
      <c r="A33" s="31" t="s">
        <v>18</v>
      </c>
      <c r="B33" s="5" t="str">
        <f>IF(D33="Met", C33, "")</f>
        <v/>
      </c>
      <c r="C33" s="5">
        <v>3</v>
      </c>
      <c r="D33" s="49"/>
      <c r="E33" s="2"/>
      <c r="F33" s="88"/>
      <c r="G33" s="89"/>
      <c r="H33" s="5" t="str">
        <f>IF(J33="Met", I33, "")</f>
        <v/>
      </c>
      <c r="I33" s="5">
        <v>3</v>
      </c>
      <c r="J33" s="48"/>
      <c r="K33"/>
      <c r="L33" s="78" t="s">
        <v>97</v>
      </c>
      <c r="M33" s="80"/>
      <c r="N33" s="68"/>
      <c r="O33" s="78" t="s">
        <v>113</v>
      </c>
      <c r="P33" s="80"/>
      <c r="Q33" s="68"/>
      <c r="R33" s="78" t="s">
        <v>125</v>
      </c>
      <c r="S33" s="79"/>
      <c r="T33" s="80"/>
    </row>
    <row r="34" spans="1:20" x14ac:dyDescent="0.3">
      <c r="A34" s="24" t="s">
        <v>19</v>
      </c>
      <c r="B34" s="5" t="str">
        <f>IF(D34="Met", C34, "")</f>
        <v/>
      </c>
      <c r="C34" s="5">
        <v>3</v>
      </c>
      <c r="D34" s="49"/>
      <c r="E34" s="2"/>
      <c r="F34" s="88"/>
      <c r="G34" s="89"/>
      <c r="H34" s="5" t="str">
        <f>IF(J34="Met", I34, "")</f>
        <v/>
      </c>
      <c r="I34" s="5">
        <v>3</v>
      </c>
      <c r="J34" s="48"/>
      <c r="K34"/>
      <c r="L34" s="53"/>
      <c r="M34" s="54"/>
      <c r="N34" s="68"/>
      <c r="O34" s="53"/>
      <c r="P34" s="54"/>
      <c r="Q34" s="68"/>
      <c r="R34" s="74"/>
      <c r="S34" s="75"/>
      <c r="T34" s="54"/>
    </row>
    <row r="35" spans="1:20" x14ac:dyDescent="0.3">
      <c r="A35" s="24" t="s">
        <v>111</v>
      </c>
      <c r="B35" s="5" t="str">
        <f>IF(D35="Met", C35, "")</f>
        <v/>
      </c>
      <c r="C35" s="5">
        <v>3</v>
      </c>
      <c r="D35" s="49"/>
      <c r="E35" s="2"/>
      <c r="F35" s="84"/>
      <c r="G35" s="84"/>
      <c r="H35" s="7"/>
      <c r="I35" s="7"/>
      <c r="J35" s="7"/>
      <c r="K35"/>
      <c r="L35" s="51"/>
      <c r="M35" s="52"/>
      <c r="N35" s="68"/>
      <c r="O35" s="51"/>
      <c r="P35" s="52"/>
      <c r="Q35" s="68"/>
      <c r="R35" s="76"/>
      <c r="S35" s="77"/>
      <c r="T35" s="52"/>
    </row>
    <row r="36" spans="1:20" x14ac:dyDescent="0.3">
      <c r="A36" s="24" t="s">
        <v>40</v>
      </c>
      <c r="B36" s="5" t="str">
        <f>IF(D36="Met", C36, "")</f>
        <v/>
      </c>
      <c r="C36" s="5">
        <v>3</v>
      </c>
      <c r="D36" s="49"/>
      <c r="F36" s="95"/>
      <c r="G36" s="95"/>
      <c r="H36" s="21" t="s">
        <v>50</v>
      </c>
      <c r="I36" s="43"/>
      <c r="J36" s="33" t="s">
        <v>39</v>
      </c>
      <c r="L36" s="36" t="s">
        <v>99</v>
      </c>
      <c r="M36" s="37">
        <f>SUM(M34:M35)</f>
        <v>0</v>
      </c>
      <c r="N36" s="68"/>
      <c r="O36" s="36" t="s">
        <v>114</v>
      </c>
      <c r="P36" s="37">
        <f>SUM(P34:P35)</f>
        <v>0</v>
      </c>
      <c r="Q36" s="68"/>
      <c r="R36" s="90" t="s">
        <v>126</v>
      </c>
      <c r="S36" s="90"/>
      <c r="T36" s="37">
        <f>SUM(T34:T35)</f>
        <v>0</v>
      </c>
    </row>
    <row r="37" spans="1:20" ht="15.6" customHeight="1" x14ac:dyDescent="0.3">
      <c r="A37" s="50" t="s">
        <v>49</v>
      </c>
      <c r="B37" s="5" t="str">
        <f>IF(D37="Met", C37, "")</f>
        <v/>
      </c>
      <c r="C37" s="5">
        <v>3</v>
      </c>
      <c r="D37" s="49"/>
      <c r="F37" s="82" t="s">
        <v>32</v>
      </c>
      <c r="G37" s="83"/>
      <c r="H37" s="5">
        <v>66</v>
      </c>
      <c r="I37" s="5"/>
      <c r="J37" s="5">
        <f>SUM(B7:B10,B13:B14,B17:B18,B21:B23,B26:B27,B30:B37,B40:B44,H7:H13,H16:H22)</f>
        <v>0</v>
      </c>
      <c r="L37" s="68"/>
      <c r="M37" s="1"/>
      <c r="N37" s="68"/>
      <c r="O37" s="68"/>
      <c r="P37" s="68"/>
      <c r="Q37" s="68"/>
      <c r="R37" s="72"/>
      <c r="S37" s="72"/>
      <c r="T37" s="68"/>
    </row>
    <row r="38" spans="1:20" ht="15.6" customHeight="1" x14ac:dyDescent="0.3">
      <c r="A38" s="29"/>
      <c r="B38" s="27"/>
      <c r="C38" s="27"/>
      <c r="D38" s="27"/>
      <c r="F38" s="82" t="s">
        <v>33</v>
      </c>
      <c r="G38" s="83"/>
      <c r="H38" s="5">
        <v>15</v>
      </c>
      <c r="I38" s="5"/>
      <c r="J38" s="5">
        <f>SUM(H25:H34)</f>
        <v>0</v>
      </c>
      <c r="L38" s="38" t="s">
        <v>100</v>
      </c>
      <c r="M38" s="39"/>
      <c r="N38" s="39"/>
      <c r="O38" s="39"/>
      <c r="P38" s="39"/>
      <c r="Q38" s="39"/>
      <c r="R38" s="39"/>
      <c r="S38" s="39"/>
      <c r="T38" s="40"/>
    </row>
    <row r="39" spans="1:20" x14ac:dyDescent="0.3">
      <c r="A39" s="32" t="s">
        <v>20</v>
      </c>
      <c r="B39" s="28"/>
      <c r="C39" s="28"/>
      <c r="D39" s="28"/>
      <c r="F39" s="82" t="s">
        <v>34</v>
      </c>
      <c r="G39" s="83"/>
      <c r="H39" s="5">
        <v>81</v>
      </c>
      <c r="I39" s="5"/>
      <c r="J39" s="5">
        <f>SUM(J37:J38)</f>
        <v>0</v>
      </c>
      <c r="L39" s="41" t="s">
        <v>101</v>
      </c>
      <c r="M39" s="42">
        <f>J39</f>
        <v>0</v>
      </c>
      <c r="N39" s="68"/>
      <c r="O39" s="41" t="s">
        <v>102</v>
      </c>
      <c r="P39" s="42">
        <f ca="1">SUMIF(B7:J44, "IP", A7:H44)</f>
        <v>0</v>
      </c>
      <c r="Q39" s="68"/>
      <c r="R39" s="92" t="s">
        <v>103</v>
      </c>
      <c r="S39" s="93"/>
      <c r="T39" s="42">
        <f>SUM(M8,M17,M22,M31,M36,P17,P22,P31,P36,T17,T22,T31,T36)</f>
        <v>0</v>
      </c>
    </row>
    <row r="40" spans="1:20" x14ac:dyDescent="0.3">
      <c r="A40" s="24" t="s">
        <v>73</v>
      </c>
      <c r="B40" s="5" t="str">
        <f>IF(D40="Met", C40, "")</f>
        <v/>
      </c>
      <c r="C40" s="26">
        <v>0</v>
      </c>
      <c r="D40" s="49"/>
      <c r="F40" s="84"/>
      <c r="G40" s="84"/>
      <c r="H40" s="19"/>
      <c r="I40" s="19"/>
      <c r="J40" s="19"/>
      <c r="L40" s="68"/>
      <c r="M40" s="1"/>
      <c r="N40" s="68"/>
      <c r="O40" s="68"/>
      <c r="P40" s="68"/>
      <c r="Q40" s="68"/>
      <c r="R40" s="94"/>
      <c r="S40" s="94"/>
      <c r="T40" s="68"/>
    </row>
    <row r="41" spans="1:20" x14ac:dyDescent="0.3">
      <c r="A41" s="24" t="s">
        <v>74</v>
      </c>
      <c r="B41" s="5" t="str">
        <f>IF(D41="Met", C41, "")</f>
        <v/>
      </c>
      <c r="C41" s="26">
        <v>2</v>
      </c>
      <c r="D41" s="49"/>
      <c r="F41" s="85"/>
      <c r="G41" s="85"/>
      <c r="H41" s="20"/>
      <c r="I41" s="20"/>
      <c r="J41" s="20"/>
      <c r="L41" s="55" t="s">
        <v>104</v>
      </c>
      <c r="M41" s="56">
        <v>81</v>
      </c>
      <c r="N41" s="57"/>
      <c r="O41" s="58" t="s">
        <v>106</v>
      </c>
      <c r="P41" s="59">
        <f ca="1">SUM(M39,P39,T39)</f>
        <v>0</v>
      </c>
      <c r="Q41" s="68"/>
      <c r="R41" s="72"/>
      <c r="S41" s="72"/>
      <c r="T41" s="68"/>
    </row>
    <row r="42" spans="1:20" ht="14.4" customHeight="1" x14ac:dyDescent="0.3">
      <c r="A42" s="24" t="s">
        <v>75</v>
      </c>
      <c r="B42" s="5" t="str">
        <f>IF(D42="Met", C42, "")</f>
        <v/>
      </c>
      <c r="C42" s="26">
        <v>2</v>
      </c>
      <c r="D42" s="49"/>
      <c r="F42" s="81"/>
      <c r="G42" s="81"/>
      <c r="L42" s="68"/>
      <c r="M42" s="1"/>
      <c r="N42" s="68"/>
      <c r="O42" s="68"/>
      <c r="P42" s="68"/>
      <c r="Q42" s="68"/>
      <c r="R42" s="72"/>
      <c r="S42" s="72"/>
      <c r="T42" s="68"/>
    </row>
    <row r="43" spans="1:20" ht="15" customHeight="1" x14ac:dyDescent="0.3">
      <c r="A43" s="24" t="s">
        <v>77</v>
      </c>
      <c r="B43" s="5" t="str">
        <f>IF(D43="Met", C43, "")</f>
        <v/>
      </c>
      <c r="C43" s="26">
        <v>1</v>
      </c>
      <c r="D43" s="49"/>
      <c r="F43" s="81"/>
      <c r="G43" s="81"/>
      <c r="L43" s="68"/>
      <c r="M43" s="1"/>
      <c r="N43" s="68"/>
      <c r="O43" s="68"/>
      <c r="P43" s="68"/>
      <c r="Q43" s="68"/>
      <c r="R43" s="72"/>
      <c r="S43" s="72"/>
      <c r="T43" s="68"/>
    </row>
    <row r="44" spans="1:20" x14ac:dyDescent="0.3">
      <c r="A44" s="24" t="s">
        <v>76</v>
      </c>
      <c r="B44" s="5" t="str">
        <f>IF(D44="Met", C44, "")</f>
        <v/>
      </c>
      <c r="C44" s="26">
        <v>1</v>
      </c>
      <c r="D44" s="49"/>
      <c r="F44" s="81"/>
      <c r="G44" s="81"/>
      <c r="L44" s="68"/>
      <c r="M44" s="1"/>
      <c r="N44" s="68"/>
      <c r="O44" s="68"/>
      <c r="P44" s="68"/>
      <c r="Q44" s="68"/>
      <c r="R44" s="72"/>
      <c r="S44" s="72"/>
      <c r="T44" s="68"/>
    </row>
    <row r="45" spans="1:20" x14ac:dyDescent="0.3">
      <c r="A45" s="96" t="s">
        <v>44</v>
      </c>
      <c r="B45" s="96"/>
      <c r="C45" s="96"/>
      <c r="D45" s="96"/>
      <c r="F45" s="81"/>
      <c r="G45" s="81"/>
      <c r="L45" s="68"/>
      <c r="M45" s="1"/>
      <c r="N45" s="68"/>
      <c r="O45" s="68"/>
      <c r="P45" s="68"/>
      <c r="Q45" s="68"/>
      <c r="R45" s="72"/>
      <c r="S45" s="72"/>
      <c r="T45" s="68"/>
    </row>
    <row r="46" spans="1:20" x14ac:dyDescent="0.3">
      <c r="A46" s="97"/>
      <c r="B46" s="97"/>
      <c r="C46" s="97"/>
      <c r="D46" s="97"/>
      <c r="F46" s="81"/>
      <c r="G46" s="81"/>
      <c r="L46" s="68"/>
      <c r="M46" s="1"/>
      <c r="N46" s="68"/>
      <c r="O46" s="68"/>
      <c r="P46" s="68"/>
      <c r="Q46" s="68"/>
      <c r="R46" s="72"/>
      <c r="S46" s="72"/>
      <c r="T46" s="68"/>
    </row>
    <row r="47" spans="1:20" x14ac:dyDescent="0.3">
      <c r="F47" s="81"/>
      <c r="G47" s="81"/>
    </row>
  </sheetData>
  <mergeCells count="93">
    <mergeCell ref="R45:S45"/>
    <mergeCell ref="R46:S46"/>
    <mergeCell ref="R40:S40"/>
    <mergeCell ref="R41:S41"/>
    <mergeCell ref="R42:S42"/>
    <mergeCell ref="R43:S43"/>
    <mergeCell ref="R44:S44"/>
    <mergeCell ref="R34:S34"/>
    <mergeCell ref="R35:S35"/>
    <mergeCell ref="R36:S36"/>
    <mergeCell ref="R37:S37"/>
    <mergeCell ref="R39:S39"/>
    <mergeCell ref="R30:S30"/>
    <mergeCell ref="R31:S31"/>
    <mergeCell ref="R32:S32"/>
    <mergeCell ref="L33:M33"/>
    <mergeCell ref="O33:P33"/>
    <mergeCell ref="R33:T33"/>
    <mergeCell ref="R25:S25"/>
    <mergeCell ref="R26:S26"/>
    <mergeCell ref="R27:S27"/>
    <mergeCell ref="R28:S28"/>
    <mergeCell ref="R29:S29"/>
    <mergeCell ref="R21:S21"/>
    <mergeCell ref="R22:S22"/>
    <mergeCell ref="R23:S23"/>
    <mergeCell ref="L24:M24"/>
    <mergeCell ref="O24:P24"/>
    <mergeCell ref="R24:T24"/>
    <mergeCell ref="R18:S18"/>
    <mergeCell ref="L19:M19"/>
    <mergeCell ref="O19:P19"/>
    <mergeCell ref="R19:T19"/>
    <mergeCell ref="R20:S20"/>
    <mergeCell ref="R13:S13"/>
    <mergeCell ref="R14:S14"/>
    <mergeCell ref="R15:S15"/>
    <mergeCell ref="R16:S16"/>
    <mergeCell ref="R17:S17"/>
    <mergeCell ref="R10:T10"/>
    <mergeCell ref="L11:M11"/>
    <mergeCell ref="O11:P11"/>
    <mergeCell ref="R11:T11"/>
    <mergeCell ref="R12:S12"/>
    <mergeCell ref="F22:G22"/>
    <mergeCell ref="F23:G23"/>
    <mergeCell ref="L1:O2"/>
    <mergeCell ref="L5:M5"/>
    <mergeCell ref="L6:M6"/>
    <mergeCell ref="L10:M10"/>
    <mergeCell ref="O10:P10"/>
    <mergeCell ref="F31:G31"/>
    <mergeCell ref="F32:G32"/>
    <mergeCell ref="A45:D46"/>
    <mergeCell ref="A1:D2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46:G46"/>
    <mergeCell ref="F47:G47"/>
    <mergeCell ref="F33:G33"/>
    <mergeCell ref="F34:G34"/>
    <mergeCell ref="F35:G35"/>
    <mergeCell ref="F36:G36"/>
    <mergeCell ref="F42:G42"/>
    <mergeCell ref="F43:G43"/>
    <mergeCell ref="F44:G44"/>
    <mergeCell ref="F45:G45"/>
    <mergeCell ref="F37:G37"/>
    <mergeCell ref="F38:G38"/>
    <mergeCell ref="F39:G39"/>
    <mergeCell ref="F40:G40"/>
    <mergeCell ref="F41:G41"/>
    <mergeCell ref="F24:G24"/>
    <mergeCell ref="F25:G25"/>
    <mergeCell ref="F26:G26"/>
    <mergeCell ref="F27:G27"/>
    <mergeCell ref="F28:G28"/>
    <mergeCell ref="F29:G29"/>
    <mergeCell ref="F30:G30"/>
  </mergeCells>
  <pageMargins left="0.25" right="0.25" top="0.75" bottom="0.75" header="0.3" footer="0.3"/>
  <pageSetup orientation="portrait" horizontalDpi="1200" verticalDpi="1200" r:id="rId1"/>
  <headerFooter>
    <oddFooter>&amp;LMDiv Course of Study Audit Sheet 2/19 lf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Sheet2!$A$1:$A$25</xm:f>
          </x14:formula1>
          <xm:sqref>D7:D10 J25:J35 D33:D37 J20:J22 J17:J18 J7:J13 D40:D44 D26:D27 D30:D31 D21:D23 D17:D18 D13:D14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47</v>
      </c>
    </row>
    <row r="2" spans="1:1" x14ac:dyDescent="0.3">
      <c r="A2" t="s">
        <v>46</v>
      </c>
    </row>
    <row r="3" spans="1:1" x14ac:dyDescent="0.3">
      <c r="A3" t="s">
        <v>45</v>
      </c>
    </row>
    <row r="4" spans="1:1" x14ac:dyDescent="0.3">
      <c r="A4" t="s">
        <v>78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Lelia Fry</dc:creator>
  <cp:lastModifiedBy>Lelia Fry</cp:lastModifiedBy>
  <cp:lastPrinted>2019-02-21T20:16:46Z</cp:lastPrinted>
  <dcterms:created xsi:type="dcterms:W3CDTF">2019-02-07T16:56:23Z</dcterms:created>
  <dcterms:modified xsi:type="dcterms:W3CDTF">2019-04-03T16:44:31Z</dcterms:modified>
</cp:coreProperties>
</file>